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1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<sst xmlns="http://schemas.openxmlformats.org/spreadsheetml/2006/main" count="356" uniqueCount="248">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</sst>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34950"/>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9">
      <selection activeCell="O39" sqref="O39"/>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4" ht="15">
      <c r="A32" s="98"/>
      <c r="B32" s="98"/>
      <c r="C32" s="98"/>
      <c r="D32" s="98"/>
      <c r="E32" s="98"/>
      <c r="F32" s="98"/>
      <c r="G32" s="98"/>
      <c r="H32" s="98"/>
      <c r="I32" s="98"/>
      <c r="J32" s="98"/>
      <c r="K32" s="98"/>
      <c r="L32" s="98"/>
      <c r="M32" s="98"/>
      <c r="N32" s="98"/>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5">
    <mergeCell ref="A31:N31"/>
    <mergeCell ref="B37:N37"/>
    <mergeCell ref="B41:N41"/>
    <mergeCell ref="A51:N51"/>
    <mergeCell ref="A21:M21"/>
    <mergeCell ref="A45:N45"/>
    <mergeCell ref="A32:N32"/>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1" activePane="bottomLeft" state="frozen"/>
      <selection pane="topLeft" activeCell="A1" sqref="A1"/>
      <selection pane="bottomLeft" activeCell="C91" sqref="C9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0.9615384615384616</v>
      </c>
    </row>
    <row r="22" spans="1:6" ht="24.75" customHeight="1">
      <c r="A22" s="28" t="s">
        <v>147</v>
      </c>
      <c r="B22" s="105" t="s">
        <v>32</v>
      </c>
      <c r="C22" s="106"/>
      <c r="F22" s="32">
        <f>+VALUE(A57)</f>
        <v>0.875</v>
      </c>
    </row>
    <row r="23" spans="1:6" ht="30">
      <c r="A23" s="15" t="s">
        <v>34</v>
      </c>
      <c r="B23" s="10" t="s">
        <v>36</v>
      </c>
      <c r="C23" s="79" t="s">
        <v>5</v>
      </c>
      <c r="F23" s="32">
        <f>+VALUE(A65)</f>
        <v>0.6666666666666666</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0.8181818181818182</v>
      </c>
    </row>
    <row r="27" spans="1:6" ht="15">
      <c r="A27" s="29" t="s">
        <v>39</v>
      </c>
      <c r="B27" s="107" t="s">
        <v>40</v>
      </c>
      <c r="C27" s="108"/>
      <c r="F27" s="32">
        <f>+VALUE(A103)</f>
        <v>0.9375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227</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227</v>
      </c>
    </row>
    <row r="60" spans="1:3" ht="30">
      <c r="A60" s="15" t="s">
        <v>94</v>
      </c>
      <c r="B60" s="10" t="s">
        <v>88</v>
      </c>
      <c r="C60" s="79" t="s">
        <v>5</v>
      </c>
    </row>
    <row r="61" spans="1:3" ht="30">
      <c r="A61" s="15" t="s">
        <v>95</v>
      </c>
      <c r="B61" s="10" t="s">
        <v>89</v>
      </c>
      <c r="C61" s="79" t="s">
        <v>227</v>
      </c>
    </row>
    <row r="62" spans="1:3" ht="15">
      <c r="A62" s="15" t="s">
        <v>96</v>
      </c>
      <c r="B62" s="10" t="s">
        <v>90</v>
      </c>
      <c r="C62" s="79" t="s">
        <v>227</v>
      </c>
    </row>
    <row r="63" spans="1:3" ht="15">
      <c r="A63" s="15" t="s">
        <v>97</v>
      </c>
      <c r="B63" s="10" t="s">
        <v>91</v>
      </c>
      <c r="C63" s="79" t="s">
        <v>227</v>
      </c>
    </row>
    <row r="64" spans="1:3" ht="45">
      <c r="A64" s="15" t="s">
        <v>98</v>
      </c>
      <c r="B64" s="10" t="s">
        <v>92</v>
      </c>
      <c r="C64" s="79" t="s">
        <v>5</v>
      </c>
    </row>
    <row r="65" spans="1:3" ht="24.75" customHeight="1">
      <c r="A65" s="101">
        <f>_xlfn.IFERROR((COUNTIF(C59:C64,"Da")+(COUNTIF(C59:C64,"Djelomično")/2))/((COUNTIF(C59:C64,"Da")+COUNTIF(C59:C64,"Ne")+COUNTIF(C59:C64,"Djelomično"))),"Nije primjenjivo")</f>
        <v>0.6666666666666666</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6</v>
      </c>
    </row>
    <row r="84" spans="1:3" ht="30">
      <c r="A84" s="15" t="s">
        <v>137</v>
      </c>
      <c r="B84" s="10" t="s">
        <v>127</v>
      </c>
      <c r="C84" s="79" t="s">
        <v>5</v>
      </c>
    </row>
    <row r="85" spans="1:3" ht="30">
      <c r="A85" s="15" t="s">
        <v>138</v>
      </c>
      <c r="B85" s="10" t="s">
        <v>128</v>
      </c>
      <c r="C85" s="79" t="s">
        <v>5</v>
      </c>
    </row>
    <row r="86" spans="1:3" ht="30">
      <c r="A86" s="15" t="s">
        <v>139</v>
      </c>
      <c r="B86" s="10" t="s">
        <v>129</v>
      </c>
      <c r="C86" s="79" t="s">
        <v>5</v>
      </c>
    </row>
    <row r="87" spans="1:3" ht="30">
      <c r="A87" s="15" t="s">
        <v>140</v>
      </c>
      <c r="B87" s="10" t="s">
        <v>130</v>
      </c>
      <c r="C87" s="79" t="s">
        <v>5</v>
      </c>
    </row>
    <row r="88" spans="1:3" ht="15">
      <c r="A88" s="15" t="s">
        <v>141</v>
      </c>
      <c r="B88" s="10" t="s">
        <v>21</v>
      </c>
      <c r="C88" s="79" t="s">
        <v>5</v>
      </c>
    </row>
    <row r="89" spans="1:3" ht="15">
      <c r="A89" s="15" t="s">
        <v>142</v>
      </c>
      <c r="B89" s="10" t="s">
        <v>131</v>
      </c>
      <c r="C89" s="79" t="s">
        <v>6</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0.8181818181818182</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227</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0.9375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0.9382405788655789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0.6666666666666666</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0.8181818181818182</v>
      </c>
      <c r="D14" s="81"/>
    </row>
    <row r="15" spans="1:4" s="34" customFormat="1" ht="39.75" customHeight="1">
      <c r="A15" s="44" t="s">
        <v>151</v>
      </c>
      <c r="B15" s="36" t="s">
        <v>152</v>
      </c>
      <c r="C15" s="40">
        <f>+Upitnik!A103</f>
        <v>0.9375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0.9382405788655789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Ivana Vezmarović</cp:lastModifiedBy>
  <cp:lastPrinted>2019-12-05T14:42:35Z</cp:lastPrinted>
  <dcterms:created xsi:type="dcterms:W3CDTF">2012-05-21T15:07:27Z</dcterms:created>
  <dcterms:modified xsi:type="dcterms:W3CDTF">2023-09-21T11:15:04Z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